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re avant usag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Demandes" sheetId="3" state="visible" r:id="rId3"/>
    <sheet xmlns:r="http://schemas.openxmlformats.org/officeDocument/2006/relationships" name="Synthès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name val="Calibri"/>
      <color rgb="00222222"/>
      <sz val="11"/>
    </font>
    <font>
      <name val="Calibri"/>
      <b val="1"/>
      <color rgb="00FFFFFF"/>
      <sz val="14"/>
    </font>
    <font>
      <b val="1"/>
      <color rgb="00FFFFFF"/>
    </font>
    <font>
      <name val="Calibri"/>
      <color rgb="001765A2"/>
      <sz val="11"/>
    </font>
  </fonts>
  <fills count="4">
    <fill>
      <patternFill/>
    </fill>
    <fill>
      <patternFill patternType="gray125"/>
    </fill>
    <fill>
      <patternFill patternType="solid">
        <fgColor rgb="00B81122"/>
      </patternFill>
    </fill>
    <fill>
      <patternFill patternType="solid">
        <fgColor rgb="00222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9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5" customWidth="1" min="1" max="1"/>
  </cols>
  <sheetData>
    <row r="1" ht="40" customHeight="1">
      <c r="A1" s="1" t="inlineStr">
        <is>
          <t>IDFDISTRIB — Qui peut financer quoi ?</t>
        </is>
      </c>
    </row>
    <row r="2" ht="34" customHeight="1">
      <c r="A2" s="2" t="inlineStr">
        <is>
          <t>Exemple fictif — Budget annuel 30 000 €, ressources propres 6 000 €, demandes 24 000 €.</t>
        </is>
      </c>
    </row>
    <row r="3" ht="34" customHeight="1">
      <c r="A3" s="2" t="inlineStr">
        <is>
          <t>Cet outil répartit les besoins annuels : il ne construit pas un budget comptable complet.</t>
        </is>
      </c>
    </row>
    <row r="4" ht="34" customHeight="1">
      <c r="A4" s="2" t="inlineStr">
        <is>
          <t>1. Dans Budget, renseignez les enveloppes distinctes et les ressources propres mobilisables.</t>
        </is>
      </c>
    </row>
    <row r="5" ht="34" customHeight="1">
      <c r="A5" s="2" t="inlineStr">
        <is>
          <t>Les dépenses communes sont affectées une seule fois. Ici, aucun investissement n’est modélisé.</t>
        </is>
      </c>
    </row>
    <row r="6" ht="34" customHeight="1">
      <c r="A6" s="2" t="inlineStr">
        <is>
          <t>2. Dans Demandes, remplacez les financeurs fictifs et leurs conditions par vos informations vérifiées.</t>
        </is>
      </c>
    </row>
    <row r="7" ht="34" customHeight="1">
      <c r="A7" s="2" t="inlineStr">
        <is>
          <t>Assiette = dépenses admissibles au dispositif, pas automatiquement le budget annuel.</t>
        </is>
      </c>
    </row>
    <row r="8" ht="34" customHeight="1">
      <c r="A8" s="2" t="inlineStr">
        <is>
          <t>Saisissez un taux de 100 % uniquement si l’absence de limite inférieure a été vérifiée.</t>
        </is>
      </c>
    </row>
    <row r="9" ht="34" customHeight="1">
      <c r="A9" s="2" t="inlineStr">
        <is>
          <t>La capacité calculée retient le plus petit montant : taux × assiette, plafond et besoin restant.</t>
        </is>
      </c>
    </row>
    <row r="10" ht="34" customHeight="1">
      <c r="A10" s="2" t="inlineStr">
        <is>
          <t>Le calcul est séquentiel : les demandes précédentes sur la même enveloppe réduisent le besoin restant.</t>
        </is>
      </c>
    </row>
    <row r="11" ht="34" customHeight="1">
      <c r="A11" s="2" t="inlineStr">
        <is>
          <t>Il propose une borne de préparation, pas une décision du financeur ni une répartition optimale.</t>
        </is>
      </c>
    </row>
    <row r="12" ht="34" customHeight="1">
      <c r="A12" s="2" t="inlineStr">
        <is>
          <t>3. Saisissez vos demandes en H. Les règles inconnues laissent la capacité vide.</t>
        </is>
      </c>
    </row>
    <row r="13" ht="34" customHeight="1">
      <c r="A13" s="2" t="inlineStr">
        <is>
          <t>4. En J, notez seulement les montants attribués par écrit. En K, testez les montants attendus du scénario.</t>
        </is>
      </c>
    </row>
    <row r="14" ht="34" customHeight="1">
      <c r="A14" s="2" t="inlineStr">
        <is>
          <t>5. Synthèse distingue équilibre des demandes, couverture confirmée et scénario.</t>
        </is>
      </c>
    </row>
    <row r="15" ht="34" customHeight="1">
      <c r="A15" s="2" t="inlineStr">
        <is>
          <t>Les ressources propres ici sont supposées mobilisables : ne pas confondre prévisions et sommes certaines.</t>
        </is>
      </c>
    </row>
    <row r="16" ht="34" customHeight="1">
      <c r="A16" s="2" t="inlineStr">
        <is>
          <t>Vérifiez aussi cumul public/privé, minimums, cofinancement obligatoire, dates, publics et territoire.</t>
        </is>
      </c>
    </row>
    <row r="17" ht="34" customHeight="1">
      <c r="A17" s="2" t="inlineStr">
        <is>
          <t>Un cumul supérieur aux dépenses d’une enveloppe appelle une révision ; cela ne prouve pas à lui seul une irrégularité juridique.</t>
        </is>
      </c>
    </row>
    <row r="18" ht="34" customHeight="1">
      <c r="A18" s="2" t="inlineStr">
        <is>
          <t>Le financement confirmé n’est pas nécessairement encaissé : vérifier séparément le calendrier de trésorerie.</t>
        </is>
      </c>
    </row>
    <row r="19" ht="34" customHeight="1">
      <c r="A19" s="2" t="inlineStr">
        <is>
          <t>Exemple prêt à utiliser : public A 8 000 €, fondation B 4 000 €, public C 5 000 €, privé D 3 000 €, public E 4 000 €.</t>
        </is>
      </c>
    </row>
    <row r="20" ht="34" customHeight="1">
      <c r="A20" s="2" t="inlineStr">
        <is>
          <t>Dans le scénario, B ne verse que 2 000 € : un besoin de 2 000 € réapparaît sur le projet 1.</t>
        </is>
      </c>
    </row>
    <row r="21" ht="34" customHeight="1">
      <c r="A21" s="2" t="inlineStr">
        <is>
          <t>Sources officielles (consultées le 6 octobre 2026) :</t>
        </is>
      </c>
    </row>
    <row r="22" ht="34" customHeight="1">
      <c r="A22" s="2" t="inlineStr">
        <is>
          <t>https://associations.gouv.fr/comment-demander-une-subvention</t>
        </is>
      </c>
    </row>
    <row r="23" ht="34" customHeight="1">
      <c r="A23" s="2" t="inlineStr">
        <is>
          <t>https://associations.gouv.fr/demander-une-subvention</t>
        </is>
      </c>
    </row>
    <row r="24" ht="34" customHeight="1">
      <c r="A24" s="2" t="inlineStr">
        <is>
          <t>Les plafonds et taux des financeurs A à E sont entièrement fictifs.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22" customWidth="1" min="2" max="2"/>
    <col width="22" customWidth="1" min="3" max="3"/>
    <col width="22" customWidth="1" min="4" max="4"/>
  </cols>
  <sheetData>
    <row r="1" ht="40" customHeight="1">
      <c r="A1" s="1" t="inlineStr">
        <is>
          <t>BUDGET ANNUEL — EXEMPLE FICTIF</t>
        </is>
      </c>
      <c r="B1" s="1" t="n"/>
      <c r="C1" s="1" t="n"/>
      <c r="D1" s="1" t="n"/>
    </row>
    <row r="2" ht="34" customHeight="1">
      <c r="A2" s="2" t="inlineStr">
        <is>
          <t>Enveloppes distinctes ; frais communs comptés une fois</t>
        </is>
      </c>
      <c r="B2" s="2" t="n"/>
      <c r="C2" s="2" t="n"/>
      <c r="D2" s="2" t="n"/>
    </row>
    <row r="3" ht="34" customHeight="1">
      <c r="A3" s="3" t="inlineStr">
        <is>
          <t>Enveloppe</t>
        </is>
      </c>
      <c r="B3" s="3" t="inlineStr">
        <is>
          <t>Dépenses annuelles</t>
        </is>
      </c>
      <c r="C3" s="3" t="inlineStr">
        <is>
          <t>Ressources propres mobilisables</t>
        </is>
      </c>
      <c r="D3" s="3" t="inlineStr">
        <is>
          <t>Besoin externe</t>
        </is>
      </c>
    </row>
    <row r="4" ht="34" customHeight="1">
      <c r="A4" s="4" t="inlineStr">
        <is>
          <t>Fonctionnement</t>
        </is>
      </c>
      <c r="B4" s="5" t="n">
        <v>6000</v>
      </c>
      <c r="C4" s="5" t="n">
        <v>2000</v>
      </c>
      <c r="D4" s="6">
        <f>B4-C4</f>
        <v/>
      </c>
    </row>
    <row r="5" ht="34" customHeight="1">
      <c r="A5" s="4" t="inlineStr">
        <is>
          <t>Projet 1</t>
        </is>
      </c>
      <c r="B5" s="5" t="n">
        <v>14000</v>
      </c>
      <c r="C5" s="5" t="n">
        <v>2000</v>
      </c>
      <c r="D5" s="6">
        <f>B5-C5</f>
        <v/>
      </c>
    </row>
    <row r="6" ht="34" customHeight="1">
      <c r="A6" s="4" t="inlineStr">
        <is>
          <t>Projet 2</t>
        </is>
      </c>
      <c r="B6" s="5" t="n">
        <v>10000</v>
      </c>
      <c r="C6" s="5" t="n">
        <v>2000</v>
      </c>
      <c r="D6" s="6">
        <f>B6-C6</f>
        <v/>
      </c>
    </row>
    <row r="7" ht="34" customHeight="1">
      <c r="A7" s="4" t="inlineStr">
        <is>
          <t>TOTAL</t>
        </is>
      </c>
      <c r="B7" s="6">
        <f>SUM(B4:B6)</f>
        <v/>
      </c>
      <c r="C7" s="6">
        <f>SUM(C4:C6)</f>
        <v/>
      </c>
      <c r="D7" s="6">
        <f>SUM(D4:D6)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22" customWidth="1" min="2" max="2"/>
    <col width="22" customWidth="1" min="3" max="3"/>
    <col width="22" customWidth="1" min="4" max="4"/>
    <col width="22" customWidth="1" min="5" max="5"/>
    <col width="34" customWidth="1" min="6" max="6"/>
    <col width="22" customWidth="1" min="7" max="7"/>
    <col width="22" customWidth="1" min="8" max="8"/>
    <col width="34" customWidth="1" min="9" max="9"/>
    <col width="22" customWidth="1" min="10" max="10"/>
    <col width="22" customWidth="1" min="11" max="11"/>
    <col width="34" customWidth="1" min="12" max="12"/>
    <col width="34" customWidth="1" min="13" max="13"/>
  </cols>
  <sheetData>
    <row r="1" ht="40" customHeight="1">
      <c r="A1" s="1" t="inlineStr">
        <is>
          <t>DEMANDES — CONDITIONS TOTALEMENT FICTIVES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4" customHeight="1">
      <c r="A2" s="2" t="inlineStr">
        <is>
          <t>Les montants attribués et les encaissements sont distincts. Ordre modifiable selon vos priorités.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4" customHeight="1">
      <c r="A3" s="2" t="inlineStr">
        <is>
          <t>Champs bleus à saisir. Aucun résultat si règles non vérifiées.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 ht="34" customHeight="1">
      <c r="A4" s="3" t="inlineStr">
        <is>
          <t>Financeur</t>
        </is>
      </c>
      <c r="B4" s="3" t="inlineStr">
        <is>
          <t>Enveloppe</t>
        </is>
      </c>
      <c r="C4" s="3" t="inlineStr">
        <is>
          <t>Assiette admissible</t>
        </is>
      </c>
      <c r="D4" s="3" t="inlineStr">
        <is>
          <t>Taux maximal</t>
        </is>
      </c>
      <c r="E4" s="3" t="inlineStr">
        <is>
          <t>Plafond €</t>
        </is>
      </c>
      <c r="F4" s="3" t="inlineStr">
        <is>
          <t>Règles vérifiées ?</t>
        </is>
      </c>
      <c r="G4" s="3" t="inlineStr">
        <is>
          <t>Capacité restante calculée</t>
        </is>
      </c>
      <c r="H4" s="3" t="inlineStr">
        <is>
          <t>Demande envisagée</t>
        </is>
      </c>
      <c r="I4" s="3" t="inlineStr">
        <is>
          <t>Statut</t>
        </is>
      </c>
      <c r="J4" s="3" t="inlineStr">
        <is>
          <t>Attribué écrit</t>
        </is>
      </c>
      <c r="K4" s="3" t="inlineStr">
        <is>
          <t>Scénario attendu</t>
        </is>
      </c>
      <c r="L4" s="3" t="inlineStr">
        <is>
          <t>Contrôle</t>
        </is>
      </c>
      <c r="M4" s="3" t="inlineStr">
        <is>
          <t>Source / condition</t>
        </is>
      </c>
    </row>
    <row r="5" ht="76" customHeight="1">
      <c r="A5" s="4" t="inlineStr">
        <is>
          <t>Public A</t>
        </is>
      </c>
      <c r="B5" s="5" t="inlineStr">
        <is>
          <t>Projet 1</t>
        </is>
      </c>
      <c r="C5" s="5" t="n">
        <v>14000</v>
      </c>
      <c r="D5" s="7" t="n">
        <v>0.6</v>
      </c>
      <c r="E5" s="5" t="n">
        <v>8000</v>
      </c>
      <c r="F5" s="5" t="inlineStr">
        <is>
          <t>Oui</t>
        </is>
      </c>
      <c r="G5" s="6">
        <f>IF(OR(F5&lt;&gt;"Oui",COUNT(C5:E5)&lt;3),"",MAX(0,MIN(C5*D5,E5,SUMIF(Budget!$A$4:$A$6,B5,Budget!$D$4:$D$6)-0)))</f>
        <v/>
      </c>
      <c r="H5" s="5" t="n">
        <v>8000</v>
      </c>
      <c r="I5" s="5" t="inlineStr">
        <is>
          <t>À solliciter</t>
        </is>
      </c>
      <c r="J5" s="5" t="n">
        <v>0</v>
      </c>
      <c r="K5" s="5" t="n">
        <v>8000</v>
      </c>
      <c r="L5" s="6">
        <f>IF(OR(C5&lt;0,D5&lt;0,D5&gt;1,E5&lt;0,H5&lt;0,J5&lt;0,K5&lt;0),"Saisie invalide",IF(OR(F5&lt;&gt;"Oui",COUNT(C5:E5)&lt;3),"Règles à vérifier",IF(H5&gt;G5,"Demande à revoir","Dans les bornes saisies")))</f>
        <v/>
      </c>
      <c r="M5" s="5" t="inlineStr">
        <is>
          <t>Fictif : 60 % des dépenses du projet 1, maximum 8 000 €</t>
        </is>
      </c>
    </row>
    <row r="6" ht="76" customHeight="1">
      <c r="A6" s="4" t="inlineStr">
        <is>
          <t>Fondation B</t>
        </is>
      </c>
      <c r="B6" s="5" t="inlineStr">
        <is>
          <t>Projet 1</t>
        </is>
      </c>
      <c r="C6" s="5" t="n">
        <v>14000</v>
      </c>
      <c r="D6" s="7" t="n">
        <v>1</v>
      </c>
      <c r="E6" s="5" t="n">
        <v>4000</v>
      </c>
      <c r="F6" s="5" t="inlineStr">
        <is>
          <t>Oui</t>
        </is>
      </c>
      <c r="G6" s="6">
        <f>IF(OR(F6&lt;&gt;"Oui",COUNT(C6:E6)&lt;3),"",MAX(0,MIN(C6*D6,E6,SUMIF(Budget!$A$4:$A$6,B6,Budget!$D$4:$D$6)-SUMIF($B$5:B5,B6,$H$5:H5))))</f>
        <v/>
      </c>
      <c r="H6" s="5" t="n">
        <v>4000</v>
      </c>
      <c r="I6" s="5" t="inlineStr">
        <is>
          <t>À solliciter</t>
        </is>
      </c>
      <c r="J6" s="5" t="n">
        <v>0</v>
      </c>
      <c r="K6" s="5" t="n">
        <v>2000</v>
      </c>
      <c r="L6" s="6">
        <f>IF(OR(C6&lt;0,D6&lt;0,D6&gt;1,E6&lt;0,H6&lt;0,J6&lt;0,K6&lt;0),"Saisie invalide",IF(OR(F6&lt;&gt;"Oui",COUNT(C6:E6)&lt;3),"Règles à vérifier",IF(H6&gt;G6,"Demande à revoir","Dans les bornes saisies")))</f>
        <v/>
      </c>
      <c r="M6" s="5" t="inlineStr">
        <is>
          <t>Fictif : complément projet 1, maximum 4 000 € ; scénario réduit à 2 000 €</t>
        </is>
      </c>
    </row>
    <row r="7" ht="76" customHeight="1">
      <c r="A7" s="4" t="inlineStr">
        <is>
          <t>Public C</t>
        </is>
      </c>
      <c r="B7" s="5" t="inlineStr">
        <is>
          <t>Projet 2</t>
        </is>
      </c>
      <c r="C7" s="5" t="n">
        <v>10000</v>
      </c>
      <c r="D7" s="7" t="n">
        <v>0.5</v>
      </c>
      <c r="E7" s="5" t="n">
        <v>5000</v>
      </c>
      <c r="F7" s="5" t="inlineStr">
        <is>
          <t>Oui</t>
        </is>
      </c>
      <c r="G7" s="6">
        <f>IF(OR(F7&lt;&gt;"Oui",COUNT(C7:E7)&lt;3),"",MAX(0,MIN(C7*D7,E7,SUMIF(Budget!$A$4:$A$6,B7,Budget!$D$4:$D$6)-SUMIF($B$5:B6,B7,$H$5:H6))))</f>
        <v/>
      </c>
      <c r="H7" s="5" t="n">
        <v>5000</v>
      </c>
      <c r="I7" s="5" t="inlineStr">
        <is>
          <t>À solliciter</t>
        </is>
      </c>
      <c r="J7" s="5" t="n">
        <v>0</v>
      </c>
      <c r="K7" s="5" t="n">
        <v>5000</v>
      </c>
      <c r="L7" s="6">
        <f>IF(OR(C7&lt;0,D7&lt;0,D7&gt;1,E7&lt;0,H7&lt;0,J7&lt;0,K7&lt;0),"Saisie invalide",IF(OR(F7&lt;&gt;"Oui",COUNT(C7:E7)&lt;3),"Règles à vérifier",IF(H7&gt;G7,"Demande à revoir","Dans les bornes saisies")))</f>
        <v/>
      </c>
      <c r="M7" s="5" t="inlineStr">
        <is>
          <t>Fictif : 50 % du projet 2, maximum 5 000 €</t>
        </is>
      </c>
    </row>
    <row r="8" ht="76" customHeight="1">
      <c r="A8" s="4" t="inlineStr">
        <is>
          <t>Privé D</t>
        </is>
      </c>
      <c r="B8" s="5" t="inlineStr">
        <is>
          <t>Projet 2</t>
        </is>
      </c>
      <c r="C8" s="5" t="n">
        <v>10000</v>
      </c>
      <c r="D8" s="7" t="n">
        <v>1</v>
      </c>
      <c r="E8" s="5" t="n">
        <v>3000</v>
      </c>
      <c r="F8" s="5" t="inlineStr">
        <is>
          <t>Oui</t>
        </is>
      </c>
      <c r="G8" s="6">
        <f>IF(OR(F8&lt;&gt;"Oui",COUNT(C8:E8)&lt;3),"",MAX(0,MIN(C8*D8,E8,SUMIF(Budget!$A$4:$A$6,B8,Budget!$D$4:$D$6)-SUMIF($B$5:B7,B8,$H$5:H7))))</f>
        <v/>
      </c>
      <c r="H8" s="5" t="n">
        <v>3000</v>
      </c>
      <c r="I8" s="5" t="inlineStr">
        <is>
          <t>À solliciter</t>
        </is>
      </c>
      <c r="J8" s="5" t="n">
        <v>0</v>
      </c>
      <c r="K8" s="5" t="n">
        <v>3000</v>
      </c>
      <c r="L8" s="6">
        <f>IF(OR(C8&lt;0,D8&lt;0,D8&gt;1,E8&lt;0,H8&lt;0,J8&lt;0,K8&lt;0),"Saisie invalide",IF(OR(F8&lt;&gt;"Oui",COUNT(C8:E8)&lt;3),"Règles à vérifier",IF(H8&gt;G8,"Demande à revoir","Dans les bornes saisies")))</f>
        <v/>
      </c>
      <c r="M8" s="5" t="inlineStr">
        <is>
          <t>Fictif : complément projet 2, maximum 3 000 €</t>
        </is>
      </c>
    </row>
    <row r="9" ht="76" customHeight="1">
      <c r="A9" s="4" t="inlineStr">
        <is>
          <t>Public E</t>
        </is>
      </c>
      <c r="B9" s="5" t="inlineStr">
        <is>
          <t>Fonctionnement</t>
        </is>
      </c>
      <c r="C9" s="5" t="n">
        <v>6000</v>
      </c>
      <c r="D9" s="7" t="n">
        <v>1</v>
      </c>
      <c r="E9" s="5" t="n">
        <v>4000</v>
      </c>
      <c r="F9" s="5" t="inlineStr">
        <is>
          <t>Oui</t>
        </is>
      </c>
      <c r="G9" s="6">
        <f>IF(OR(F9&lt;&gt;"Oui",COUNT(C9:E9)&lt;3),"",MAX(0,MIN(C9*D9,E9,SUMIF(Budget!$A$4:$A$6,B9,Budget!$D$4:$D$6)-SUMIF($B$5:B8,B9,$H$5:H8))))</f>
        <v/>
      </c>
      <c r="H9" s="5" t="n">
        <v>4000</v>
      </c>
      <c r="I9" s="5" t="inlineStr">
        <is>
          <t>À solliciter</t>
        </is>
      </c>
      <c r="J9" s="5" t="n">
        <v>0</v>
      </c>
      <c r="K9" s="5" t="n">
        <v>4000</v>
      </c>
      <c r="L9" s="6">
        <f>IF(OR(C9&lt;0,D9&lt;0,D9&gt;1,E9&lt;0,H9&lt;0,J9&lt;0,K9&lt;0),"Saisie invalide",IF(OR(F9&lt;&gt;"Oui",COUNT(C9:E9)&lt;3),"Règles à vérifier",IF(H9&gt;G9,"Demande à revoir","Dans les bornes saisies")))</f>
        <v/>
      </c>
      <c r="M9" s="5" t="inlineStr">
        <is>
          <t>Fictif : aide fonctionnement autorisée, maximum 4 000 €</t>
        </is>
      </c>
    </row>
  </sheetData>
  <dataValidations count="3">
    <dataValidation sqref="B5:B9" showDropDown="0" showInputMessage="0" showErrorMessage="0" allowBlank="0" type="list">
      <formula1>"Fonctionnement,Projet 1,Projet 2"</formula1>
    </dataValidation>
    <dataValidation sqref="F5:F9" showDropDown="0" showInputMessage="0" showErrorMessage="0" allowBlank="0" type="list">
      <formula1>"Oui,Non"</formula1>
    </dataValidation>
    <dataValidation sqref="I5:I9" showDropDown="0" showInputMessage="0" showErrorMessage="0" allowBlank="0" type="list">
      <formula1>"À solliciter,Déposé,Accord écrit,Refusé"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40" customHeight="1">
      <c r="A1" s="1" t="inlineStr">
        <is>
          <t>VOTRE PLAN ANNUEL — TROIS LECTURES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4" customHeight="1">
      <c r="A2" s="2" t="inlineStr">
        <is>
          <t>Demandé ≠ attribué ≠ encaissé. Solde positif = manque ; négatif = excédent à revoir.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3" t="inlineStr">
        <is>
          <t>Enveloppe</t>
        </is>
      </c>
      <c r="B3" s="3" t="inlineStr">
        <is>
          <t>Dépenses</t>
        </is>
      </c>
      <c r="C3" s="3" t="inlineStr">
        <is>
          <t>Ressources propres</t>
        </is>
      </c>
      <c r="D3" s="3" t="inlineStr">
        <is>
          <t>Demandes</t>
        </is>
      </c>
      <c r="E3" s="3" t="inlineStr">
        <is>
          <t>Reste après demandes</t>
        </is>
      </c>
      <c r="F3" s="3" t="inlineStr">
        <is>
          <t>Attribué écrit</t>
        </is>
      </c>
      <c r="G3" s="3" t="inlineStr">
        <is>
          <t>Reste non confirmé</t>
        </is>
      </c>
      <c r="H3" s="3" t="inlineStr">
        <is>
          <t>Scénario attendu</t>
        </is>
      </c>
      <c r="I3" s="3" t="inlineStr">
        <is>
          <t>Reste scénario</t>
        </is>
      </c>
    </row>
    <row r="4" ht="34" customHeight="1">
      <c r="A4" s="2">
        <f>Budget!A4</f>
        <v/>
      </c>
      <c r="B4" s="6">
        <f>Budget!B4</f>
        <v/>
      </c>
      <c r="C4" s="6">
        <f>Budget!C4</f>
        <v/>
      </c>
      <c r="D4" s="6">
        <f>SUMIF(Demandes!$B$5:$B$9,A4,Demandes!$H$5:$H$9)</f>
        <v/>
      </c>
      <c r="E4" s="6">
        <f>B4-C4-D4</f>
        <v/>
      </c>
      <c r="F4" s="6">
        <f>SUMIF(Demandes!$B$5:$B$9,A4,Demandes!$J$5:$J$9)</f>
        <v/>
      </c>
      <c r="G4" s="6">
        <f>B4-C4-F4</f>
        <v/>
      </c>
      <c r="H4" s="6">
        <f>SUMIF(Demandes!$B$5:$B$9,A4,Demandes!$K$5:$K$9)</f>
        <v/>
      </c>
      <c r="I4" s="6">
        <f>B4-C4-H4</f>
        <v/>
      </c>
    </row>
    <row r="5" ht="34" customHeight="1">
      <c r="A5" s="2">
        <f>Budget!A5</f>
        <v/>
      </c>
      <c r="B5" s="6">
        <f>Budget!B5</f>
        <v/>
      </c>
      <c r="C5" s="6">
        <f>Budget!C5</f>
        <v/>
      </c>
      <c r="D5" s="6">
        <f>SUMIF(Demandes!$B$5:$B$9,A5,Demandes!$H$5:$H$9)</f>
        <v/>
      </c>
      <c r="E5" s="6">
        <f>B5-C5-D5</f>
        <v/>
      </c>
      <c r="F5" s="6">
        <f>SUMIF(Demandes!$B$5:$B$9,A5,Demandes!$J$5:$J$9)</f>
        <v/>
      </c>
      <c r="G5" s="6">
        <f>B5-C5-F5</f>
        <v/>
      </c>
      <c r="H5" s="6">
        <f>SUMIF(Demandes!$B$5:$B$9,A5,Demandes!$K$5:$K$9)</f>
        <v/>
      </c>
      <c r="I5" s="6">
        <f>B5-C5-H5</f>
        <v/>
      </c>
    </row>
    <row r="6" ht="34" customHeight="1">
      <c r="A6" s="2">
        <f>Budget!A6</f>
        <v/>
      </c>
      <c r="B6" s="6">
        <f>Budget!B6</f>
        <v/>
      </c>
      <c r="C6" s="6">
        <f>Budget!C6</f>
        <v/>
      </c>
      <c r="D6" s="6">
        <f>SUMIF(Demandes!$B$5:$B$9,A6,Demandes!$H$5:$H$9)</f>
        <v/>
      </c>
      <c r="E6" s="6">
        <f>B6-C6-D6</f>
        <v/>
      </c>
      <c r="F6" s="6">
        <f>SUMIF(Demandes!$B$5:$B$9,A6,Demandes!$J$5:$J$9)</f>
        <v/>
      </c>
      <c r="G6" s="6">
        <f>B6-C6-F6</f>
        <v/>
      </c>
      <c r="H6" s="6">
        <f>SUMIF(Demandes!$B$5:$B$9,A6,Demandes!$K$5:$K$9)</f>
        <v/>
      </c>
      <c r="I6" s="6">
        <f>B6-C6-H6</f>
        <v/>
      </c>
    </row>
    <row r="7" ht="34" customHeight="1">
      <c r="A7" s="4" t="inlineStr">
        <is>
          <t>TOTAL</t>
        </is>
      </c>
      <c r="B7" s="6">
        <f>SUM(B4:B6)</f>
        <v/>
      </c>
      <c r="C7" s="6">
        <f>SUM(C4:C6)</f>
        <v/>
      </c>
      <c r="D7" s="6">
        <f>SUM(D4:D6)</f>
        <v/>
      </c>
      <c r="E7" s="6">
        <f>SUM(E4:E6)</f>
        <v/>
      </c>
      <c r="F7" s="6">
        <f>SUM(F4:F6)</f>
        <v/>
      </c>
      <c r="G7" s="6">
        <f>SUM(G4:G6)</f>
        <v/>
      </c>
      <c r="H7" s="6">
        <f>SUM(H4:H6)</f>
        <v/>
      </c>
      <c r="I7" s="6">
        <f>SUM(I4:I6)</f>
        <v/>
      </c>
    </row>
  </sheetData>
  <conditionalFormatting sqref="E4:E7">
    <cfRule type="cellIs" priority="1" operator="notEqual" dxfId="0">
      <formula>0</formula>
    </cfRule>
  </conditionalFormatting>
  <conditionalFormatting sqref="G4:G7">
    <cfRule type="cellIs" priority="2" operator="notEqual" dxfId="0">
      <formula>0</formula>
    </cfRule>
  </conditionalFormatting>
  <conditionalFormatting sqref="I4:I7">
    <cfRule type="cellIs" priority="3" operator="notEqual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2026-10-06T21:38:41Z</dcterms:created>
  <dcterms:modified xmlns:dcterms="http://purl.org/dc/terms/" xmlns:xsi="http://www.w3.org/2001/XMLSchema-instance" xsi:type="dcterms:W3CDTF">2026-10-06T21:39:32Z</dcterms:modified>
</cp:coreProperties>
</file>